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heffieldhallam-my.sharepoint.com/personal/js3301_hallam_shu_ac_uk/Documents/Assessments/"/>
    </mc:Choice>
  </mc:AlternateContent>
  <xr:revisionPtr revIDLastSave="555" documentId="8_{196DD835-06FD-4D72-9B9A-D03332B539F3}" xr6:coauthVersionLast="47" xr6:coauthVersionMax="47" xr10:uidLastSave="{43FE0373-10A4-4E67-B9E6-59AFDCCDF1B9}"/>
  <workbookProtection workbookPassword="C8DE" lockStructure="1"/>
  <bookViews>
    <workbookView xWindow="1080" yWindow="1635" windowWidth="11760" windowHeight="15435" xr2:uid="{00000000-000D-0000-FFFF-FFFF00000000}"/>
  </bookViews>
  <sheets>
    <sheet name="UG Award Classification Tool" sheetId="2" r:id="rId1"/>
    <sheet name="Examples" sheetId="4" r:id="rId2"/>
  </sheets>
  <definedNames>
    <definedName name="Z_369BAF81_0F5B_4328_ACFC_46FECBF438A2_.wvu.Cols" localSheetId="0" hidden="1">'UG Award Classification Tool'!$D:$D,'UG Award Classification Tool'!$H:$H</definedName>
    <definedName name="Z_369BAF81_0F5B_4328_ACFC_46FECBF438A2_.wvu.Rows" localSheetId="0" hidden="1">'UG Award Classification Tool'!$20:$24</definedName>
  </definedNames>
  <calcPr calcId="191029"/>
  <customWorkbookViews>
    <customWorkbookView name="Cheryl Woods - Personal View" guid="{369BAF81-0F5B-4328-ACFC-46FECBF438A2}" mergeInterval="0" personalView="1" maximized="1" windowWidth="1676" windowHeight="7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B25" i="2"/>
  <c r="L9" i="2" l="1"/>
  <c r="L10" i="2"/>
  <c r="L11" i="2"/>
  <c r="L12" i="2"/>
  <c r="L13" i="2"/>
  <c r="L14" i="2"/>
  <c r="L15" i="2"/>
  <c r="L16" i="2"/>
  <c r="L17" i="2"/>
  <c r="L18" i="2"/>
  <c r="L19" i="2"/>
  <c r="L8" i="2"/>
  <c r="M9" i="2"/>
  <c r="M10" i="2"/>
  <c r="M11" i="2"/>
  <c r="M12" i="2"/>
  <c r="M13" i="2"/>
  <c r="M14" i="2"/>
  <c r="M15" i="2"/>
  <c r="M16" i="2"/>
  <c r="M17" i="2"/>
  <c r="M18" i="2"/>
  <c r="M19" i="2"/>
  <c r="M8" i="2"/>
  <c r="N9" i="2"/>
  <c r="N10" i="2"/>
  <c r="N11" i="2"/>
  <c r="N12" i="2"/>
  <c r="N13" i="2"/>
  <c r="N14" i="2"/>
  <c r="N15" i="2"/>
  <c r="N16" i="2"/>
  <c r="N17" i="2"/>
  <c r="N18" i="2"/>
  <c r="N19" i="2"/>
  <c r="N8" i="2"/>
  <c r="M20" i="2" l="1"/>
  <c r="N20" i="2"/>
  <c r="L20" i="2"/>
  <c r="H9" i="2"/>
  <c r="H10" i="2"/>
  <c r="H11" i="2"/>
  <c r="H12" i="2"/>
  <c r="H13" i="2"/>
  <c r="H14" i="2"/>
  <c r="H15" i="2"/>
  <c r="H16" i="2"/>
  <c r="H17" i="2"/>
  <c r="H18" i="2"/>
  <c r="H19" i="2"/>
  <c r="H8" i="2"/>
  <c r="D9" i="2"/>
  <c r="D10" i="2"/>
  <c r="D11" i="2"/>
  <c r="D12" i="2"/>
  <c r="D13" i="2"/>
  <c r="D14" i="2"/>
  <c r="D15" i="2"/>
  <c r="D16" i="2"/>
  <c r="D17" i="2"/>
  <c r="D18" i="2"/>
  <c r="D19" i="2"/>
  <c r="D8" i="2"/>
  <c r="D20" i="2" l="1"/>
  <c r="D21" i="2" s="1"/>
  <c r="D23" i="2"/>
  <c r="D24" i="2" s="1"/>
  <c r="H23" i="2"/>
  <c r="H24" i="2" s="1"/>
  <c r="H20" i="2"/>
  <c r="H21" i="2" s="1"/>
  <c r="G32" i="2" l="1"/>
  <c r="I32" i="2" s="1"/>
  <c r="G31" i="2"/>
  <c r="I31" i="2" s="1"/>
  <c r="G29" i="2"/>
  <c r="I29" i="2" s="1"/>
  <c r="G30" i="2"/>
  <c r="I30" i="2" s="1"/>
  <c r="J32" i="2" l="1"/>
  <c r="K32" i="2" s="1"/>
  <c r="J31" i="2"/>
  <c r="K31" i="2" s="1"/>
  <c r="J30" i="2"/>
  <c r="K30" i="2" s="1"/>
  <c r="J29" i="2"/>
  <c r="K29" i="2" l="1"/>
  <c r="K28" i="2" s="1"/>
  <c r="J28" i="2"/>
</calcChain>
</file>

<file path=xl/sharedStrings.xml><?xml version="1.0" encoding="utf-8"?>
<sst xmlns="http://schemas.openxmlformats.org/spreadsheetml/2006/main" count="124" uniqueCount="39">
  <si>
    <t>Best 100</t>
  </si>
  <si>
    <t>Total</t>
  </si>
  <si>
    <t>Average</t>
  </si>
  <si>
    <t>All credit</t>
  </si>
  <si>
    <t>Level 6 Credits</t>
  </si>
  <si>
    <t>Level 5 Credits</t>
  </si>
  <si>
    <t>Module Credits</t>
  </si>
  <si>
    <t>Module Mark</t>
  </si>
  <si>
    <t>Method 1</t>
  </si>
  <si>
    <t>Method 2</t>
  </si>
  <si>
    <t>Classification</t>
  </si>
  <si>
    <t>2:2 credits</t>
  </si>
  <si>
    <t>2:1 credits</t>
  </si>
  <si>
    <t>1st credits</t>
  </si>
  <si>
    <t>Borderline?</t>
  </si>
  <si>
    <t>Upgrade?</t>
  </si>
  <si>
    <t>Best 100 marked credits - Level 5 and 6</t>
  </si>
  <si>
    <t>Best 100 marked credits - Level 6 only</t>
  </si>
  <si>
    <t>All marked credits - Level 5 and 6</t>
  </si>
  <si>
    <t>All marked credits - Level 6 only</t>
  </si>
  <si>
    <t>How to enter module marks and credits</t>
  </si>
  <si>
    <t>Your results on My Student Record are:</t>
  </si>
  <si>
    <t>The highest average mark is highlighted in yellow.</t>
  </si>
  <si>
    <t>Example 2 - the lowest module mark is in a module that is larger than 20 credits</t>
  </si>
  <si>
    <t>Example 1 - the lowest module mark is in a module that is 20 credits</t>
  </si>
  <si>
    <t/>
  </si>
  <si>
    <t>2:1</t>
  </si>
  <si>
    <t>2:2</t>
  </si>
  <si>
    <t>2:1 Borderline</t>
  </si>
  <si>
    <t>Upgrade to 2:1</t>
  </si>
  <si>
    <r>
      <t xml:space="preserve">Undergraduate Award Classification Tool
</t>
    </r>
    <r>
      <rPr>
        <b/>
        <sz val="12"/>
        <color theme="1"/>
        <rFont val="Calibri"/>
        <family val="2"/>
        <scheme val="minor"/>
      </rPr>
      <t>For use on Honours Degrees only</t>
    </r>
  </si>
  <si>
    <r>
      <rPr>
        <b/>
        <sz val="11"/>
        <color theme="1"/>
        <rFont val="Calibri"/>
        <family val="2"/>
        <scheme val="minor"/>
      </rPr>
      <t>Instructions for use:</t>
    </r>
    <r>
      <rPr>
        <sz val="11"/>
        <color theme="1"/>
        <rFont val="Calibri"/>
        <family val="2"/>
        <scheme val="minor"/>
      </rPr>
      <t xml:space="preserve">
- The credit weighting of each module that you have passed should be entered into the 'Module Credits' field and the mark that you have achieved for each module should be entered into the 'Module Mark' field. Modules that have been failed should not be entered. If you are unsure please check your results transcript on My Student Record.
- You must enter 120 credits for level 5 and 6 for the calculator to work correctly.
</t>
    </r>
    <r>
      <rPr>
        <b/>
        <sz val="11"/>
        <color rgb="FF0070C0"/>
        <rFont val="Calibri"/>
        <family val="2"/>
        <scheme val="minor"/>
      </rPr>
      <t>Step 1</t>
    </r>
    <r>
      <rPr>
        <sz val="11"/>
        <color rgb="FF0070C0"/>
        <rFont val="Calibri"/>
        <family val="2"/>
        <scheme val="minor"/>
      </rPr>
      <t xml:space="preserve"> - Identify the module mark(s) for your lowest 20 credits at each level and enter the marks and credits into the blue boxes. If your lowest module mark is in a module that is larger than 20 credits, enter 20 credits and the module mark in the blue box, then enter the remaining credits and the module mark in the orange boxes. See worked example 2 on the 'Examples' tab.</t>
    </r>
    <r>
      <rPr>
        <sz val="11"/>
        <color theme="1"/>
        <rFont val="Calibri"/>
        <family val="2"/>
        <scheme val="minor"/>
      </rPr>
      <t xml:space="preserve">
</t>
    </r>
    <r>
      <rPr>
        <b/>
        <sz val="11"/>
        <color theme="9" tint="-0.249977111117893"/>
        <rFont val="Calibri"/>
        <family val="2"/>
        <scheme val="minor"/>
      </rPr>
      <t>Step 2</t>
    </r>
    <r>
      <rPr>
        <sz val="11"/>
        <color theme="9" tint="-0.249977111117893"/>
        <rFont val="Calibri"/>
        <family val="2"/>
        <scheme val="minor"/>
      </rPr>
      <t xml:space="preserve"> - Enter the marks and credits for your highest 100 credits into the orange boxes. </t>
    </r>
    <r>
      <rPr>
        <sz val="11"/>
        <color theme="1"/>
        <rFont val="Calibri"/>
        <family val="2"/>
        <scheme val="minor"/>
      </rPr>
      <t xml:space="preserve">
</t>
    </r>
    <r>
      <rPr>
        <b/>
        <sz val="11"/>
        <color theme="1"/>
        <rFont val="Calibri"/>
        <family val="2"/>
        <scheme val="minor"/>
      </rPr>
      <t>Step 3</t>
    </r>
    <r>
      <rPr>
        <sz val="11"/>
        <color theme="1"/>
        <rFont val="Calibri"/>
        <family val="2"/>
        <scheme val="minor"/>
      </rPr>
      <t xml:space="preserve"> - If you have modules that you haven't completed but you think that you will pass, enter the credit weighting  of the module and the mark that you think that you can achieve to calculate an estimated degree classification.</t>
    </r>
  </si>
  <si>
    <t>Enter your marks like this:</t>
  </si>
  <si>
    <t>Alt Method 1</t>
  </si>
  <si>
    <t>Alt Method 2</t>
  </si>
  <si>
    <t>Alt method 1</t>
  </si>
  <si>
    <t>Alt method 2</t>
  </si>
  <si>
    <r>
      <rPr>
        <b/>
        <sz val="11"/>
        <color theme="1"/>
        <rFont val="Calibri"/>
        <family val="2"/>
        <scheme val="minor"/>
      </rPr>
      <t>Important - Please Note:</t>
    </r>
    <r>
      <rPr>
        <sz val="11"/>
        <color theme="1"/>
        <rFont val="Calibri"/>
        <family val="2"/>
        <scheme val="minor"/>
      </rPr>
      <t xml:space="preserve">
- This tool is for indicative purposes only and does not predict the award that you will achieve. It does not guarantee that you will be awarded the classification calculated. While this tool has been tested, we cannot take responsibility for any inaccuracies in calculations.
- The tool has been designed for courses that are made up of 120 credits at levels 4, 5 and 6, where all modules are given a mark and a grade.
- Your course may have exemptions that mean that this tool may not calculate an accurate outcome. Please refer to your course handbook for details of exemptions that are in place for your course, or check the Approved Exemptions to the Standard Assessment Regulations on shuspace.</t>
    </r>
  </si>
  <si>
    <t>Approved Exemptions to the Standard Assessment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</si>
</sst>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rgb="FF0070C0"/>
      <name val="Calibri"/>
      <family val="2"/>
      <scheme val="minor"/>
    </font>
    <font>
      <sz val="11"/>
      <color theme="9" tint="-0.249977111117893"/>
      <name val="Calibri"/>
      <family val="2"/>
      <scheme val="minor"/>
    </font>
    <font>
      <b/>
      <sz val="11"/>
      <color rgb="FF0070C0"/>
      <name val="Calibri"/>
      <family val="2"/>
      <scheme val="minor"/>
    </font>
    <font>
      <b/>
      <sz val="11"/>
      <color theme="9" tint="-0.249977111117893"/>
      <name val="Calibri"/>
      <family val="2"/>
      <scheme val="minor"/>
    </font>
    <font>
      <b/>
      <sz val="14"/>
      <color theme="1"/>
      <name val="Calibri"/>
      <family val="2"/>
      <scheme val="minor"/>
    </font>
    <font>
      <sz val="11"/>
      <name val="Calibri"/>
      <family val="2"/>
      <scheme val="minor"/>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2" fillId="0" borderId="0" applyNumberFormat="0" applyFill="0" applyBorder="0" applyAlignment="0" applyProtection="0"/>
  </cellStyleXfs>
  <cellXfs count="58">
    <xf numFmtId="0" fontId="0" fillId="0" borderId="0" xfId="0"/>
    <xf numFmtId="0" fontId="2" fillId="0" borderId="0" xfId="0" applyFont="1"/>
    <xf numFmtId="0" fontId="0" fillId="0" borderId="1" xfId="0" applyBorder="1" applyAlignment="1">
      <alignment horizontal="center" wrapText="1"/>
    </xf>
    <xf numFmtId="0" fontId="2" fillId="0" borderId="6" xfId="0" applyFont="1" applyBorder="1"/>
    <xf numFmtId="0" fontId="0" fillId="0" borderId="0" xfId="0" applyAlignment="1">
      <alignment horizontal="center"/>
    </xf>
    <xf numFmtId="0" fontId="0" fillId="0" borderId="6" xfId="0" applyBorder="1"/>
    <xf numFmtId="0" fontId="1" fillId="0" borderId="0" xfId="0" applyFont="1" applyAlignment="1">
      <alignment horizontal="center"/>
    </xf>
    <xf numFmtId="0" fontId="0" fillId="0" borderId="0" xfId="0" applyAlignment="1">
      <alignment horizontal="left"/>
    </xf>
    <xf numFmtId="164" fontId="2" fillId="0" borderId="0" xfId="0" applyNumberFormat="1" applyFont="1" applyAlignment="1">
      <alignment horizontal="center"/>
    </xf>
    <xf numFmtId="0" fontId="0" fillId="0" borderId="8" xfId="0" applyBorder="1" applyAlignment="1">
      <alignment horizontal="center"/>
    </xf>
    <xf numFmtId="0" fontId="0" fillId="0" borderId="8" xfId="0" applyBorder="1"/>
    <xf numFmtId="0" fontId="0" fillId="0" borderId="9" xfId="0" applyBorder="1"/>
    <xf numFmtId="0" fontId="1" fillId="0" borderId="6" xfId="0" applyFont="1" applyBorder="1"/>
    <xf numFmtId="0" fontId="0" fillId="2" borderId="1" xfId="0" applyFill="1" applyBorder="1" applyAlignment="1">
      <alignment horizontal="center"/>
    </xf>
    <xf numFmtId="0" fontId="0" fillId="3" borderId="1" xfId="0" applyFill="1" applyBorder="1" applyAlignment="1">
      <alignment horizontal="center"/>
    </xf>
    <xf numFmtId="0" fontId="0" fillId="0" borderId="0" xfId="0" applyAlignment="1">
      <alignment horizontal="left" vertical="center" wrapText="1"/>
    </xf>
    <xf numFmtId="0" fontId="0" fillId="0" borderId="2" xfId="0" applyBorder="1"/>
    <xf numFmtId="0" fontId="0" fillId="0" borderId="5" xfId="0" applyBorder="1"/>
    <xf numFmtId="0" fontId="0" fillId="0" borderId="6" xfId="0" applyBorder="1" applyAlignment="1">
      <alignment horizontal="left" vertical="center" wrapText="1"/>
    </xf>
    <xf numFmtId="0" fontId="2" fillId="0" borderId="5" xfId="0" applyFont="1" applyBorder="1"/>
    <xf numFmtId="0" fontId="0" fillId="0" borderId="7" xfId="0" applyBorder="1"/>
    <xf numFmtId="164" fontId="0" fillId="0" borderId="8" xfId="0" applyNumberFormat="1" applyBorder="1" applyAlignment="1">
      <alignment horizontal="center"/>
    </xf>
    <xf numFmtId="0" fontId="9" fillId="0" borderId="3" xfId="0" applyFont="1" applyBorder="1" applyAlignment="1">
      <alignment horizontal="left"/>
    </xf>
    <xf numFmtId="0" fontId="0" fillId="0" borderId="3" xfId="0" applyBorder="1" applyAlignment="1">
      <alignment horizontal="center"/>
    </xf>
    <xf numFmtId="0" fontId="0" fillId="0" borderId="3" xfId="0" applyBorder="1"/>
    <xf numFmtId="0" fontId="0" fillId="0" borderId="4" xfId="0" applyBorder="1"/>
    <xf numFmtId="0" fontId="2" fillId="0" borderId="0" xfId="0" applyFont="1" applyAlignment="1">
      <alignment horizontal="left"/>
    </xf>
    <xf numFmtId="0" fontId="2" fillId="0" borderId="8" xfId="0" applyFont="1" applyBorder="1" applyAlignment="1">
      <alignment horizontal="left"/>
    </xf>
    <xf numFmtId="0" fontId="0" fillId="0" borderId="3" xfId="0" applyBorder="1" applyAlignment="1">
      <alignment horizontal="left"/>
    </xf>
    <xf numFmtId="0" fontId="9" fillId="0" borderId="0" xfId="0" applyFont="1" applyAlignment="1">
      <alignment horizontal="left"/>
    </xf>
    <xf numFmtId="0" fontId="0" fillId="0" borderId="8" xfId="0" applyBorder="1" applyAlignment="1">
      <alignment horizontal="left"/>
    </xf>
    <xf numFmtId="164" fontId="2" fillId="0" borderId="8" xfId="0" applyNumberFormat="1" applyFont="1" applyBorder="1" applyAlignment="1">
      <alignment horizontal="center"/>
    </xf>
    <xf numFmtId="0" fontId="1" fillId="0" borderId="8" xfId="0" applyFont="1" applyBorder="1" applyAlignment="1">
      <alignment horizontal="center"/>
    </xf>
    <xf numFmtId="0" fontId="1" fillId="0" borderId="9" xfId="0" applyFont="1" applyBorder="1"/>
    <xf numFmtId="0" fontId="0" fillId="2" borderId="1"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11" fillId="0" borderId="0" xfId="0" applyFont="1" applyAlignment="1">
      <alignment horizontal="center"/>
    </xf>
    <xf numFmtId="0" fontId="0" fillId="0" borderId="10" xfId="0" applyBorder="1"/>
    <xf numFmtId="0" fontId="2" fillId="0" borderId="0" xfId="0" applyFont="1" applyAlignment="1">
      <alignment horizontal="center"/>
    </xf>
    <xf numFmtId="0" fontId="10" fillId="0" borderId="0" xfId="0" applyFont="1" applyAlignment="1">
      <alignment horizontal="center"/>
    </xf>
    <xf numFmtId="0" fontId="10" fillId="0" borderId="0" xfId="0" applyFont="1"/>
    <xf numFmtId="0" fontId="0" fillId="0" borderId="6" xfId="0" applyBorder="1" applyAlignment="1">
      <alignment horizontal="center"/>
    </xf>
    <xf numFmtId="0" fontId="1" fillId="0" borderId="6" xfId="0" applyFont="1"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12" fillId="0" borderId="0" xfId="1" applyAlignment="1" applyProtection="1">
      <alignment horizontal="left" vertical="top"/>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2" xfId="0" applyFont="1" applyBorder="1" applyAlignment="1">
      <alignment horizont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cellXfs>
  <cellStyles count="2">
    <cellStyle name="Hyperlink" xfId="1"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590550</xdr:colOff>
      <xdr:row>7</xdr:row>
      <xdr:rowOff>180975</xdr:rowOff>
    </xdr:from>
    <xdr:to>
      <xdr:col>10</xdr:col>
      <xdr:colOff>781050</xdr:colOff>
      <xdr:row>11</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143500" y="5829300"/>
          <a:ext cx="19621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Enter your highest</a:t>
          </a:r>
          <a:r>
            <a:rPr lang="en-GB" sz="1100" baseline="0"/>
            <a:t> 100 credits at levels 5 and 6 into the orange boxes</a:t>
          </a:r>
          <a:endParaRPr lang="en-GB" sz="1100"/>
        </a:p>
      </xdr:txBody>
    </xdr:sp>
    <xdr:clientData/>
  </xdr:twoCellAnchor>
  <xdr:twoCellAnchor>
    <xdr:from>
      <xdr:col>8</xdr:col>
      <xdr:colOff>638175</xdr:colOff>
      <xdr:row>16</xdr:row>
      <xdr:rowOff>76200</xdr:rowOff>
    </xdr:from>
    <xdr:to>
      <xdr:col>10</xdr:col>
      <xdr:colOff>790575</xdr:colOff>
      <xdr:row>24</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191125" y="7439025"/>
          <a:ext cx="1924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Enter your lowest 20 credits </a:t>
          </a:r>
          <a:r>
            <a:rPr lang="en-GB" sz="1100" baseline="0"/>
            <a:t> at levels 5 and 6 into the blue boxes</a:t>
          </a:r>
          <a:endParaRPr lang="en-GB" sz="1100"/>
        </a:p>
      </xdr:txBody>
    </xdr:sp>
    <xdr:clientData/>
  </xdr:twoCellAnchor>
  <xdr:twoCellAnchor>
    <xdr:from>
      <xdr:col>8</xdr:col>
      <xdr:colOff>114300</xdr:colOff>
      <xdr:row>9</xdr:row>
      <xdr:rowOff>119063</xdr:rowOff>
    </xdr:from>
    <xdr:to>
      <xdr:col>8</xdr:col>
      <xdr:colOff>590550</xdr:colOff>
      <xdr:row>9</xdr:row>
      <xdr:rowOff>123825</xdr:rowOff>
    </xdr:to>
    <xdr:cxnSp macro="">
      <xdr:nvCxnSpPr>
        <xdr:cNvPr id="5" name="Straight Arrow Connector 4">
          <a:extLst>
            <a:ext uri="{FF2B5EF4-FFF2-40B4-BE49-F238E27FC236}">
              <a16:creationId xmlns:a16="http://schemas.microsoft.com/office/drawing/2014/main" id="{00000000-0008-0000-0000-000005000000}"/>
            </a:ext>
          </a:extLst>
        </xdr:cNvPr>
        <xdr:cNvCxnSpPr>
          <a:stCxn id="2" idx="1"/>
        </xdr:cNvCxnSpPr>
      </xdr:nvCxnSpPr>
      <xdr:spPr>
        <a:xfrm flipH="1">
          <a:off x="4667250" y="6148388"/>
          <a:ext cx="47625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18</xdr:row>
      <xdr:rowOff>0</xdr:rowOff>
    </xdr:from>
    <xdr:to>
      <xdr:col>8</xdr:col>
      <xdr:colOff>638175</xdr:colOff>
      <xdr:row>18</xdr:row>
      <xdr:rowOff>0</xdr:rowOff>
    </xdr:to>
    <xdr:cxnSp macro="">
      <xdr:nvCxnSpPr>
        <xdr:cNvPr id="9" name="Straight Arrow Connector 8">
          <a:extLst>
            <a:ext uri="{FF2B5EF4-FFF2-40B4-BE49-F238E27FC236}">
              <a16:creationId xmlns:a16="http://schemas.microsoft.com/office/drawing/2014/main" id="{00000000-0008-0000-0000-000009000000}"/>
            </a:ext>
          </a:extLst>
        </xdr:cNvPr>
        <xdr:cNvCxnSpPr>
          <a:stCxn id="3" idx="1"/>
        </xdr:cNvCxnSpPr>
      </xdr:nvCxnSpPr>
      <xdr:spPr>
        <a:xfrm flipH="1">
          <a:off x="4638675" y="7743825"/>
          <a:ext cx="5524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5</xdr:row>
      <xdr:rowOff>142876</xdr:rowOff>
    </xdr:from>
    <xdr:to>
      <xdr:col>8</xdr:col>
      <xdr:colOff>847725</xdr:colOff>
      <xdr:row>21</xdr:row>
      <xdr:rowOff>67728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875" y="1190626"/>
          <a:ext cx="6972300" cy="2972852"/>
        </a:xfrm>
        <a:prstGeom prst="rect">
          <a:avLst/>
        </a:prstGeom>
      </xdr:spPr>
    </xdr:pic>
    <xdr:clientData/>
  </xdr:twoCellAnchor>
  <xdr:twoCellAnchor>
    <xdr:from>
      <xdr:col>6</xdr:col>
      <xdr:colOff>266700</xdr:colOff>
      <xdr:row>28</xdr:row>
      <xdr:rowOff>161924</xdr:rowOff>
    </xdr:from>
    <xdr:to>
      <xdr:col>8</xdr:col>
      <xdr:colOff>676275</xdr:colOff>
      <xdr:row>32</xdr:row>
      <xdr:rowOff>38099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819650" y="6010274"/>
          <a:ext cx="21240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You have not yet</a:t>
          </a:r>
          <a:r>
            <a:rPr lang="en-GB" sz="1100" baseline="0"/>
            <a:t> completed this module but think that you can achieve a mark of 65.</a:t>
          </a:r>
        </a:p>
        <a:p>
          <a:endParaRPr lang="en-GB" sz="1100"/>
        </a:p>
      </xdr:txBody>
    </xdr:sp>
    <xdr:clientData/>
  </xdr:twoCellAnchor>
  <xdr:twoCellAnchor>
    <xdr:from>
      <xdr:col>5</xdr:col>
      <xdr:colOff>781050</xdr:colOff>
      <xdr:row>30</xdr:row>
      <xdr:rowOff>95250</xdr:rowOff>
    </xdr:from>
    <xdr:to>
      <xdr:col>6</xdr:col>
      <xdr:colOff>266700</xdr:colOff>
      <xdr:row>30</xdr:row>
      <xdr:rowOff>100012</xdr:rowOff>
    </xdr:to>
    <xdr:cxnSp macro="">
      <xdr:nvCxnSpPr>
        <xdr:cNvPr id="5" name="Straight Arrow Connector 4">
          <a:extLst>
            <a:ext uri="{FF2B5EF4-FFF2-40B4-BE49-F238E27FC236}">
              <a16:creationId xmlns:a16="http://schemas.microsoft.com/office/drawing/2014/main" id="{00000000-0008-0000-0100-000005000000}"/>
            </a:ext>
          </a:extLst>
        </xdr:cNvPr>
        <xdr:cNvCxnSpPr>
          <a:stCxn id="3" idx="1"/>
        </xdr:cNvCxnSpPr>
      </xdr:nvCxnSpPr>
      <xdr:spPr>
        <a:xfrm flipH="1" flipV="1">
          <a:off x="4362450" y="6324600"/>
          <a:ext cx="45720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400050</xdr:colOff>
      <xdr:row>76</xdr:row>
      <xdr:rowOff>171449</xdr:rowOff>
    </xdr:from>
    <xdr:to>
      <xdr:col>8</xdr:col>
      <xdr:colOff>809625</xdr:colOff>
      <xdr:row>79</xdr:row>
      <xdr:rowOff>47624</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953000" y="15020924"/>
          <a:ext cx="21240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You have not yet</a:t>
          </a:r>
          <a:r>
            <a:rPr lang="en-GB" sz="1100" baseline="0"/>
            <a:t> completed this module but think that you can achieve a mark of 60.</a:t>
          </a:r>
        </a:p>
        <a:p>
          <a:endParaRPr lang="en-GB" sz="1100"/>
        </a:p>
      </xdr:txBody>
    </xdr:sp>
    <xdr:clientData/>
  </xdr:twoCellAnchor>
  <xdr:twoCellAnchor>
    <xdr:from>
      <xdr:col>5</xdr:col>
      <xdr:colOff>733425</xdr:colOff>
      <xdr:row>77</xdr:row>
      <xdr:rowOff>95250</xdr:rowOff>
    </xdr:from>
    <xdr:to>
      <xdr:col>6</xdr:col>
      <xdr:colOff>400050</xdr:colOff>
      <xdr:row>77</xdr:row>
      <xdr:rowOff>109537</xdr:rowOff>
    </xdr:to>
    <xdr:cxnSp macro="">
      <xdr:nvCxnSpPr>
        <xdr:cNvPr id="7" name="Straight Arrow Connector 6">
          <a:extLst>
            <a:ext uri="{FF2B5EF4-FFF2-40B4-BE49-F238E27FC236}">
              <a16:creationId xmlns:a16="http://schemas.microsoft.com/office/drawing/2014/main" id="{00000000-0008-0000-0100-000007000000}"/>
            </a:ext>
          </a:extLst>
        </xdr:cNvPr>
        <xdr:cNvCxnSpPr>
          <a:stCxn id="6" idx="1"/>
        </xdr:cNvCxnSpPr>
      </xdr:nvCxnSpPr>
      <xdr:spPr>
        <a:xfrm flipH="1" flipV="1">
          <a:off x="4314825" y="15325725"/>
          <a:ext cx="638175" cy="14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55</xdr:row>
      <xdr:rowOff>47626</xdr:rowOff>
    </xdr:from>
    <xdr:to>
      <xdr:col>8</xdr:col>
      <xdr:colOff>881304</xdr:colOff>
      <xdr:row>72</xdr:row>
      <xdr:rowOff>47625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161925" y="10325101"/>
          <a:ext cx="6986829" cy="3238499"/>
        </a:xfrm>
        <a:prstGeom prst="rect">
          <a:avLst/>
        </a:prstGeom>
      </xdr:spPr>
    </xdr:pic>
    <xdr:clientData/>
  </xdr:twoCellAnchor>
  <xdr:twoCellAnchor>
    <xdr:from>
      <xdr:col>6</xdr:col>
      <xdr:colOff>419100</xdr:colOff>
      <xdr:row>81</xdr:row>
      <xdr:rowOff>161924</xdr:rowOff>
    </xdr:from>
    <xdr:to>
      <xdr:col>8</xdr:col>
      <xdr:colOff>809625</xdr:colOff>
      <xdr:row>87</xdr:row>
      <xdr:rowOff>180975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4972050" y="16154399"/>
          <a:ext cx="2105025" cy="1162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Your lowest module mark is  in a module that is</a:t>
          </a:r>
          <a:r>
            <a:rPr lang="en-GB" sz="1100" baseline="0"/>
            <a:t> 30 credits. Enter 20 credits and the module mark in the blue box, then the remaining 10 credits and the mark in the orange box.</a:t>
          </a:r>
          <a:endParaRPr lang="en-GB" sz="1100"/>
        </a:p>
      </xdr:txBody>
    </xdr:sp>
    <xdr:clientData/>
  </xdr:twoCellAnchor>
  <xdr:twoCellAnchor>
    <xdr:from>
      <xdr:col>5</xdr:col>
      <xdr:colOff>790575</xdr:colOff>
      <xdr:row>82</xdr:row>
      <xdr:rowOff>76200</xdr:rowOff>
    </xdr:from>
    <xdr:to>
      <xdr:col>6</xdr:col>
      <xdr:colOff>419100</xdr:colOff>
      <xdr:row>84</xdr:row>
      <xdr:rowOff>171450</xdr:rowOff>
    </xdr:to>
    <xdr:cxnSp macro="">
      <xdr:nvCxnSpPr>
        <xdr:cNvPr id="19" name="Straight Arrow Connector 18">
          <a:extLst>
            <a:ext uri="{FF2B5EF4-FFF2-40B4-BE49-F238E27FC236}">
              <a16:creationId xmlns:a16="http://schemas.microsoft.com/office/drawing/2014/main" id="{00000000-0008-0000-0100-000013000000}"/>
            </a:ext>
          </a:extLst>
        </xdr:cNvPr>
        <xdr:cNvCxnSpPr>
          <a:stCxn id="12" idx="1"/>
        </xdr:cNvCxnSpPr>
      </xdr:nvCxnSpPr>
      <xdr:spPr>
        <a:xfrm flipH="1" flipV="1">
          <a:off x="4371975" y="16259175"/>
          <a:ext cx="600075" cy="476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84</xdr:row>
      <xdr:rowOff>171450</xdr:rowOff>
    </xdr:from>
    <xdr:to>
      <xdr:col>6</xdr:col>
      <xdr:colOff>419100</xdr:colOff>
      <xdr:row>87</xdr:row>
      <xdr:rowOff>114300</xdr:rowOff>
    </xdr:to>
    <xdr:cxnSp macro="">
      <xdr:nvCxnSpPr>
        <xdr:cNvPr id="24" name="Straight Arrow Connector 23">
          <a:extLst>
            <a:ext uri="{FF2B5EF4-FFF2-40B4-BE49-F238E27FC236}">
              <a16:creationId xmlns:a16="http://schemas.microsoft.com/office/drawing/2014/main" id="{00000000-0008-0000-0100-000018000000}"/>
            </a:ext>
          </a:extLst>
        </xdr:cNvPr>
        <xdr:cNvCxnSpPr>
          <a:stCxn id="12" idx="1"/>
        </xdr:cNvCxnSpPr>
      </xdr:nvCxnSpPr>
      <xdr:spPr>
        <a:xfrm flipH="1">
          <a:off x="4333875" y="16735425"/>
          <a:ext cx="638175" cy="514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shu.ac.uk/regulations/assessment_award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showRowColHeaders="0" tabSelected="1" topLeftCell="A4" zoomScaleNormal="100" workbookViewId="0">
      <selection activeCell="G9" sqref="G9"/>
    </sheetView>
  </sheetViews>
  <sheetFormatPr defaultRowHeight="15" x14ac:dyDescent="0.25"/>
  <cols>
    <col min="1" max="1" width="2.42578125" customWidth="1"/>
    <col min="2" max="3" width="14.5703125" style="4" customWidth="1"/>
    <col min="4" max="4" width="9.140625" style="4" hidden="1" customWidth="1"/>
    <col min="5" max="5" width="7.5703125" customWidth="1"/>
    <col min="6" max="7" width="14.5703125" style="4" customWidth="1"/>
    <col min="8" max="8" width="9.140625" style="4" hidden="1" customWidth="1"/>
    <col min="9" max="9" width="12.7109375" customWidth="1"/>
    <col min="10" max="10" width="13.85546875" customWidth="1"/>
    <col min="11" max="11" width="14.140625" customWidth="1"/>
    <col min="12" max="14" width="9.140625" hidden="1" customWidth="1"/>
  </cols>
  <sheetData>
    <row r="1" spans="1:14" ht="42.75" customHeight="1" x14ac:dyDescent="0.35">
      <c r="A1" s="37"/>
      <c r="B1" s="46" t="s">
        <v>30</v>
      </c>
      <c r="C1" s="47"/>
      <c r="D1" s="47"/>
      <c r="E1" s="47"/>
      <c r="F1" s="47"/>
      <c r="G1" s="47"/>
      <c r="H1" s="47"/>
      <c r="I1" s="47"/>
      <c r="J1" s="47"/>
      <c r="K1" s="48"/>
    </row>
    <row r="2" spans="1:14" ht="141.75" customHeight="1" x14ac:dyDescent="0.25">
      <c r="A2" s="16"/>
      <c r="B2" s="49" t="s">
        <v>37</v>
      </c>
      <c r="C2" s="50"/>
      <c r="D2" s="50"/>
      <c r="E2" s="50"/>
      <c r="F2" s="50"/>
      <c r="G2" s="50"/>
      <c r="H2" s="50"/>
      <c r="I2" s="50"/>
      <c r="J2" s="50"/>
      <c r="K2" s="51"/>
    </row>
    <row r="3" spans="1:14" ht="18" customHeight="1" x14ac:dyDescent="0.25">
      <c r="A3" s="20"/>
      <c r="B3" s="45" t="s">
        <v>38</v>
      </c>
      <c r="C3" s="43"/>
      <c r="D3" s="43"/>
      <c r="E3" s="43"/>
      <c r="F3" s="43"/>
      <c r="G3" s="43"/>
      <c r="H3" s="43"/>
      <c r="I3" s="43"/>
      <c r="J3" s="43"/>
      <c r="K3" s="44"/>
    </row>
    <row r="4" spans="1:14" ht="187.5" customHeight="1" x14ac:dyDescent="0.25">
      <c r="A4" s="37"/>
      <c r="B4" s="52" t="s">
        <v>31</v>
      </c>
      <c r="C4" s="52"/>
      <c r="D4" s="52"/>
      <c r="E4" s="52"/>
      <c r="F4" s="52"/>
      <c r="G4" s="52"/>
      <c r="H4" s="52"/>
      <c r="I4" s="52"/>
      <c r="J4" s="52"/>
      <c r="K4" s="53"/>
    </row>
    <row r="5" spans="1:14" ht="19.5" customHeight="1" x14ac:dyDescent="0.25">
      <c r="A5" s="17"/>
      <c r="B5" s="15"/>
      <c r="C5" s="15"/>
      <c r="D5" s="15"/>
      <c r="E5" s="15"/>
      <c r="F5" s="15"/>
      <c r="G5" s="15"/>
      <c r="H5" s="15"/>
      <c r="I5" s="15"/>
      <c r="J5" s="15"/>
      <c r="K5" s="18"/>
    </row>
    <row r="6" spans="1:14" s="1" customFormat="1" x14ac:dyDescent="0.25">
      <c r="A6" s="19"/>
      <c r="B6" s="54" t="s">
        <v>5</v>
      </c>
      <c r="C6" s="54"/>
      <c r="D6" s="38"/>
      <c r="F6" s="54" t="s">
        <v>4</v>
      </c>
      <c r="G6" s="54"/>
      <c r="H6" s="38"/>
      <c r="K6" s="3"/>
    </row>
    <row r="7" spans="1:14" ht="28.5" customHeight="1" x14ac:dyDescent="0.25">
      <c r="A7" s="17"/>
      <c r="B7" s="2" t="s">
        <v>6</v>
      </c>
      <c r="C7" s="2" t="s">
        <v>7</v>
      </c>
      <c r="F7" s="2" t="s">
        <v>6</v>
      </c>
      <c r="G7" s="2" t="s">
        <v>7</v>
      </c>
      <c r="K7" s="5"/>
      <c r="L7" t="s">
        <v>11</v>
      </c>
      <c r="M7" t="s">
        <v>12</v>
      </c>
      <c r="N7" t="s">
        <v>13</v>
      </c>
    </row>
    <row r="8" spans="1:14" x14ac:dyDescent="0.25">
      <c r="A8" s="17"/>
      <c r="B8" s="34">
        <v>40</v>
      </c>
      <c r="C8" s="34">
        <v>40</v>
      </c>
      <c r="D8" s="4">
        <f>IF(C8="","",(B8*C8))</f>
        <v>1600</v>
      </c>
      <c r="F8" s="34">
        <v>40</v>
      </c>
      <c r="G8" s="34">
        <v>50</v>
      </c>
      <c r="H8" s="4">
        <f>IF(G8="","",(F8*G8))</f>
        <v>2000</v>
      </c>
      <c r="K8" s="5"/>
      <c r="L8">
        <f>IF(G8&gt;=50,F8,"")</f>
        <v>40</v>
      </c>
      <c r="M8" t="str">
        <f>IF(G8&gt;=60,F8,"")</f>
        <v/>
      </c>
      <c r="N8" t="str">
        <f>IF(G8&gt;=70,F8,"")</f>
        <v/>
      </c>
    </row>
    <row r="9" spans="1:14" x14ac:dyDescent="0.25">
      <c r="A9" s="17"/>
      <c r="B9" s="34">
        <v>20</v>
      </c>
      <c r="C9" s="34">
        <v>44</v>
      </c>
      <c r="D9" s="4">
        <f t="shared" ref="D9:D19" si="0">IF(C9="","",(B9*C9))</f>
        <v>880</v>
      </c>
      <c r="F9" s="34">
        <v>20</v>
      </c>
      <c r="G9" s="34">
        <v>54</v>
      </c>
      <c r="H9" s="4">
        <f t="shared" ref="H9:H19" si="1">IF(G9="","",(F9*G9))</f>
        <v>1080</v>
      </c>
      <c r="K9" s="5"/>
      <c r="L9">
        <f t="shared" ref="L9:L19" si="2">IF(G9&gt;=50,F9,"")</f>
        <v>20</v>
      </c>
      <c r="M9" t="str">
        <f t="shared" ref="M9:M19" si="3">IF(G9&gt;=60,F9,"")</f>
        <v/>
      </c>
      <c r="N9" t="str">
        <f t="shared" ref="N9:N19" si="4">IF(G9&gt;=70,F9,"")</f>
        <v/>
      </c>
    </row>
    <row r="10" spans="1:14" x14ac:dyDescent="0.25">
      <c r="A10" s="17"/>
      <c r="B10" s="34">
        <v>20</v>
      </c>
      <c r="C10" s="34">
        <v>46</v>
      </c>
      <c r="D10" s="4">
        <f t="shared" si="0"/>
        <v>920</v>
      </c>
      <c r="F10" s="34">
        <v>20</v>
      </c>
      <c r="G10" s="34">
        <v>50</v>
      </c>
      <c r="H10" s="4">
        <f t="shared" si="1"/>
        <v>1000</v>
      </c>
      <c r="K10" s="5"/>
      <c r="L10">
        <f t="shared" si="2"/>
        <v>20</v>
      </c>
      <c r="M10" t="str">
        <f t="shared" si="3"/>
        <v/>
      </c>
      <c r="N10" t="str">
        <f t="shared" si="4"/>
        <v/>
      </c>
    </row>
    <row r="11" spans="1:14" x14ac:dyDescent="0.25">
      <c r="A11" s="17"/>
      <c r="B11" s="34">
        <v>20</v>
      </c>
      <c r="C11" s="34">
        <v>40</v>
      </c>
      <c r="D11" s="4">
        <f t="shared" si="0"/>
        <v>800</v>
      </c>
      <c r="F11" s="34">
        <v>20</v>
      </c>
      <c r="G11" s="34">
        <v>49</v>
      </c>
      <c r="H11" s="4">
        <f t="shared" si="1"/>
        <v>980</v>
      </c>
      <c r="K11" s="5"/>
      <c r="L11" t="str">
        <f t="shared" si="2"/>
        <v/>
      </c>
      <c r="M11" t="str">
        <f t="shared" si="3"/>
        <v/>
      </c>
      <c r="N11" t="str">
        <f t="shared" si="4"/>
        <v/>
      </c>
    </row>
    <row r="12" spans="1:14" x14ac:dyDescent="0.25">
      <c r="A12" s="17"/>
      <c r="B12" s="34"/>
      <c r="C12" s="34"/>
      <c r="D12" s="4" t="str">
        <f t="shared" si="0"/>
        <v/>
      </c>
      <c r="F12" s="34"/>
      <c r="G12" s="34"/>
      <c r="H12" s="4" t="str">
        <f t="shared" si="1"/>
        <v/>
      </c>
      <c r="K12" s="5"/>
      <c r="L12" t="str">
        <f t="shared" si="2"/>
        <v/>
      </c>
      <c r="M12" t="str">
        <f t="shared" si="3"/>
        <v/>
      </c>
      <c r="N12" t="str">
        <f t="shared" si="4"/>
        <v/>
      </c>
    </row>
    <row r="13" spans="1:14" x14ac:dyDescent="0.25">
      <c r="A13" s="17"/>
      <c r="B13" s="34"/>
      <c r="C13" s="34"/>
      <c r="D13" s="4" t="str">
        <f t="shared" si="0"/>
        <v/>
      </c>
      <c r="F13" s="34"/>
      <c r="G13" s="34"/>
      <c r="H13" s="4" t="str">
        <f t="shared" si="1"/>
        <v/>
      </c>
      <c r="K13" s="5"/>
      <c r="L13" t="str">
        <f t="shared" si="2"/>
        <v/>
      </c>
      <c r="M13" t="str">
        <f t="shared" si="3"/>
        <v/>
      </c>
      <c r="N13" t="str">
        <f t="shared" si="4"/>
        <v/>
      </c>
    </row>
    <row r="14" spans="1:14" x14ac:dyDescent="0.25">
      <c r="A14" s="17"/>
      <c r="B14" s="34"/>
      <c r="C14" s="34"/>
      <c r="D14" s="4" t="str">
        <f t="shared" si="0"/>
        <v/>
      </c>
      <c r="F14" s="34"/>
      <c r="G14" s="34"/>
      <c r="H14" s="4" t="str">
        <f t="shared" si="1"/>
        <v/>
      </c>
      <c r="K14" s="5"/>
      <c r="L14" t="str">
        <f t="shared" si="2"/>
        <v/>
      </c>
      <c r="M14" t="str">
        <f t="shared" si="3"/>
        <v/>
      </c>
      <c r="N14" t="str">
        <f t="shared" si="4"/>
        <v/>
      </c>
    </row>
    <row r="15" spans="1:14" x14ac:dyDescent="0.25">
      <c r="A15" s="17"/>
      <c r="B15" s="34"/>
      <c r="C15" s="34"/>
      <c r="D15" s="4" t="str">
        <f t="shared" si="0"/>
        <v/>
      </c>
      <c r="F15" s="34"/>
      <c r="G15" s="34"/>
      <c r="H15" s="4" t="str">
        <f t="shared" si="1"/>
        <v/>
      </c>
      <c r="K15" s="5"/>
      <c r="L15" t="str">
        <f t="shared" si="2"/>
        <v/>
      </c>
      <c r="M15" t="str">
        <f t="shared" si="3"/>
        <v/>
      </c>
      <c r="N15" t="str">
        <f t="shared" si="4"/>
        <v/>
      </c>
    </row>
    <row r="16" spans="1:14" x14ac:dyDescent="0.25">
      <c r="A16" s="17"/>
      <c r="B16" s="34"/>
      <c r="C16" s="34"/>
      <c r="D16" s="4" t="str">
        <f t="shared" si="0"/>
        <v/>
      </c>
      <c r="F16" s="34"/>
      <c r="G16" s="34"/>
      <c r="H16" s="4" t="str">
        <f t="shared" si="1"/>
        <v/>
      </c>
      <c r="K16" s="5"/>
      <c r="L16" t="str">
        <f t="shared" si="2"/>
        <v/>
      </c>
      <c r="M16" t="str">
        <f t="shared" si="3"/>
        <v/>
      </c>
      <c r="N16" t="str">
        <f t="shared" si="4"/>
        <v/>
      </c>
    </row>
    <row r="17" spans="1:14" x14ac:dyDescent="0.25">
      <c r="A17" s="17"/>
      <c r="B17" s="34"/>
      <c r="C17" s="34"/>
      <c r="D17" s="4" t="str">
        <f t="shared" si="0"/>
        <v/>
      </c>
      <c r="F17" s="34"/>
      <c r="G17" s="34"/>
      <c r="H17" s="4" t="str">
        <f t="shared" si="1"/>
        <v/>
      </c>
      <c r="K17" s="5"/>
      <c r="L17" t="str">
        <f t="shared" si="2"/>
        <v/>
      </c>
      <c r="M17" t="str">
        <f t="shared" si="3"/>
        <v/>
      </c>
      <c r="N17" t="str">
        <f t="shared" si="4"/>
        <v/>
      </c>
    </row>
    <row r="18" spans="1:14" x14ac:dyDescent="0.25">
      <c r="A18" s="17"/>
      <c r="B18" s="35">
        <v>20</v>
      </c>
      <c r="C18" s="35">
        <v>40</v>
      </c>
      <c r="D18" s="4">
        <f t="shared" si="0"/>
        <v>800</v>
      </c>
      <c r="F18" s="35">
        <v>20</v>
      </c>
      <c r="G18" s="35">
        <v>46</v>
      </c>
      <c r="H18" s="4">
        <f t="shared" si="1"/>
        <v>920</v>
      </c>
      <c r="K18" s="5"/>
      <c r="L18" t="str">
        <f t="shared" si="2"/>
        <v/>
      </c>
      <c r="M18" t="str">
        <f t="shared" si="3"/>
        <v/>
      </c>
      <c r="N18" t="str">
        <f t="shared" si="4"/>
        <v/>
      </c>
    </row>
    <row r="19" spans="1:14" x14ac:dyDescent="0.25">
      <c r="A19" s="17"/>
      <c r="B19" s="35"/>
      <c r="C19" s="35"/>
      <c r="D19" s="4" t="str">
        <f t="shared" si="0"/>
        <v/>
      </c>
      <c r="F19" s="35"/>
      <c r="G19" s="35"/>
      <c r="H19" s="4" t="str">
        <f t="shared" si="1"/>
        <v/>
      </c>
      <c r="K19" s="5"/>
      <c r="L19" t="str">
        <f t="shared" si="2"/>
        <v/>
      </c>
      <c r="M19" t="str">
        <f t="shared" si="3"/>
        <v/>
      </c>
      <c r="N19" t="str">
        <f t="shared" si="4"/>
        <v/>
      </c>
    </row>
    <row r="20" spans="1:14" hidden="1" x14ac:dyDescent="0.25">
      <c r="A20" s="17"/>
      <c r="B20" s="6" t="s">
        <v>0</v>
      </c>
      <c r="C20" s="4" t="s">
        <v>1</v>
      </c>
      <c r="D20" s="4">
        <f>SUM(D8:D17)</f>
        <v>4200</v>
      </c>
      <c r="F20" s="6" t="s">
        <v>0</v>
      </c>
      <c r="G20" s="4" t="s">
        <v>1</v>
      </c>
      <c r="H20" s="4">
        <f>SUM(H8:H17)</f>
        <v>5060</v>
      </c>
      <c r="K20" s="5"/>
      <c r="L20">
        <f>SUM(L8:L19)</f>
        <v>80</v>
      </c>
      <c r="M20">
        <f>SUM(M8:M19)</f>
        <v>0</v>
      </c>
      <c r="N20">
        <f>SUM(N8:N19)</f>
        <v>0</v>
      </c>
    </row>
    <row r="21" spans="1:14" hidden="1" x14ac:dyDescent="0.25">
      <c r="A21" s="17"/>
      <c r="B21" s="6" t="s">
        <v>0</v>
      </c>
      <c r="C21" s="4" t="s">
        <v>2</v>
      </c>
      <c r="D21" s="4">
        <f>D20/100</f>
        <v>42</v>
      </c>
      <c r="F21" s="6" t="s">
        <v>0</v>
      </c>
      <c r="G21" s="4" t="s">
        <v>2</v>
      </c>
      <c r="H21" s="4">
        <f>H20/100</f>
        <v>50.6</v>
      </c>
      <c r="K21" s="5"/>
    </row>
    <row r="22" spans="1:14" hidden="1" x14ac:dyDescent="0.25">
      <c r="A22" s="17"/>
      <c r="K22" s="5"/>
    </row>
    <row r="23" spans="1:14" hidden="1" x14ac:dyDescent="0.25">
      <c r="A23" s="17"/>
      <c r="B23" s="6" t="s">
        <v>3</v>
      </c>
      <c r="C23" s="4" t="s">
        <v>1</v>
      </c>
      <c r="D23" s="4">
        <f>SUM(D8:D19)</f>
        <v>5000</v>
      </c>
      <c r="E23" s="4"/>
      <c r="F23" s="6" t="s">
        <v>3</v>
      </c>
      <c r="G23" s="4" t="s">
        <v>1</v>
      </c>
      <c r="H23" s="4">
        <f>SUM(H8:H19)</f>
        <v>5980</v>
      </c>
      <c r="K23" s="5"/>
    </row>
    <row r="24" spans="1:14" hidden="1" x14ac:dyDescent="0.25">
      <c r="A24" s="17"/>
      <c r="B24" s="6" t="s">
        <v>3</v>
      </c>
      <c r="C24" s="4" t="s">
        <v>2</v>
      </c>
      <c r="D24" s="4">
        <f>D23/120</f>
        <v>41.666666666666664</v>
      </c>
      <c r="F24" s="6" t="s">
        <v>3</v>
      </c>
      <c r="G24" s="4" t="s">
        <v>2</v>
      </c>
      <c r="H24" s="4">
        <f>H23/120</f>
        <v>49.833333333333336</v>
      </c>
      <c r="K24" s="5"/>
    </row>
    <row r="25" spans="1:14" hidden="1" x14ac:dyDescent="0.25">
      <c r="A25" s="17"/>
      <c r="B25" s="39">
        <f>SUM(B8:B19)</f>
        <v>120</v>
      </c>
      <c r="C25" s="39"/>
      <c r="D25" s="39"/>
      <c r="E25" s="40"/>
      <c r="F25" s="39">
        <f>SUM(F8:F19)</f>
        <v>120</v>
      </c>
      <c r="G25" s="39"/>
      <c r="K25" s="5"/>
    </row>
    <row r="26" spans="1:14" x14ac:dyDescent="0.25">
      <c r="A26" s="17"/>
      <c r="B26" s="6"/>
      <c r="K26" s="5"/>
    </row>
    <row r="27" spans="1:14" x14ac:dyDescent="0.25">
      <c r="A27" s="17"/>
      <c r="K27" s="5"/>
    </row>
    <row r="28" spans="1:14" x14ac:dyDescent="0.25">
      <c r="A28" s="17"/>
      <c r="G28" s="4" t="s">
        <v>2</v>
      </c>
      <c r="I28" s="4" t="s">
        <v>10</v>
      </c>
      <c r="J28" s="4" t="str">
        <f>IF(AND(J29="",J30="",J31="",J32=""),(""),("Borderline?"))</f>
        <v>Borderline?</v>
      </c>
      <c r="K28" s="41" t="str">
        <f>IF(AND(K29="",K30="",K31="",K32=""),(""),("Upgrade?"))</f>
        <v>Upgrade?</v>
      </c>
    </row>
    <row r="29" spans="1:14" x14ac:dyDescent="0.25">
      <c r="A29" s="17"/>
      <c r="B29" s="4" t="s">
        <v>8</v>
      </c>
      <c r="C29" s="7" t="s">
        <v>16</v>
      </c>
      <c r="G29" s="8">
        <f>IF(B25+F25=240,(H21*0.75)+(D21*0.25),"")</f>
        <v>48.45</v>
      </c>
      <c r="I29" s="4" t="str">
        <f>IF(G29="","",IF(AND(G29&lt;40),(""),IF(AND(G29&gt;=40,G29&lt;=49.9),("3rd"),IF(AND(G29&gt;=50,G29&lt;=59.9),("2:2"),(IF(AND(G29&gt;=60,G29&lt;=69.9),("2:1"),(IF(G29&gt;=70,("1st")))))))))</f>
        <v>3rd</v>
      </c>
      <c r="J29" s="6" t="str">
        <f>IF(G29="","",IF(AND(G29&gt;=48.01,G29&lt;=49.99),("2:2 Borderline"),IF(AND(G29&gt;=58.01,G29&lt;=59.99),("2:1 Borderline"),IF(AND(G29&gt;=68.01,G29&lt;=69.99),("1st Borderline"),""))))</f>
        <v>2:2 Borderline</v>
      </c>
      <c r="K29" s="42" t="str">
        <f>IF(J29="","",IF(AND(J29="2:2 Borderline",L20&gt;=60),("Upgrade to 2:2"),IF(AND(J29="2:1 Borderline",M20&gt;=60),("Upgrade to 2:1"),IF(AND(J29="1st Borderline",N20&gt;=60),("Upgrade to 1st"),("Not upgraded")))))</f>
        <v>Upgrade to 2:2</v>
      </c>
    </row>
    <row r="30" spans="1:14" x14ac:dyDescent="0.25">
      <c r="A30" s="17"/>
      <c r="B30" s="4" t="s">
        <v>9</v>
      </c>
      <c r="C30" s="7" t="s">
        <v>17</v>
      </c>
      <c r="G30" s="8">
        <f>IF(B25+F25=240,H21,"")</f>
        <v>50.6</v>
      </c>
      <c r="I30" s="4" t="str">
        <f>IF(G30="","",IF(AND(G30&lt;40),(""),IF(AND(G30&gt;=40,G30&lt;=49.9),("3rd"),IF(AND(G30&gt;=50,G30&lt;=59.9),("2:2"),(IF(AND(G30&gt;=60,G30&lt;=69.9),("2:1"),(IF(G30&gt;=70,("1st")))))))))</f>
        <v>2:2</v>
      </c>
      <c r="J30" s="6" t="str">
        <f t="shared" ref="J30:J32" si="5">IF(G30="","",IF(AND(G30&gt;=48.01,G30&lt;=49.99),("2:2 Borderline"),IF(AND(G30&gt;=58.01,G30&lt;=59.99),("2:1 Borderline"),IF(AND(G30&gt;=68.01,G30&lt;=69.99),("1st Borderline"),""))))</f>
        <v/>
      </c>
      <c r="K30" s="42" t="str">
        <f>IF(J30="","",IF(AND(J30="2:2 Borderline",L20&gt;=60),("Upgrade to 2:2"),IF(AND(J30="2:1 Borderline",M20&gt;=60),("Upgrade to 2:1"),IF(AND(J30="1st Borderline",N20&gt;=60),("Upgrade to 1st"),("Not upgraded")))))</f>
        <v/>
      </c>
    </row>
    <row r="31" spans="1:14" x14ac:dyDescent="0.25">
      <c r="A31" s="17"/>
      <c r="B31" s="36" t="s">
        <v>33</v>
      </c>
      <c r="C31" s="7" t="s">
        <v>18</v>
      </c>
      <c r="G31" s="8">
        <f>IF(B25+F25=240,((H24*0.75)+(D24*0.25)),"")</f>
        <v>47.791666666666664</v>
      </c>
      <c r="I31" s="4" t="str">
        <f>IF(G31="","",IF(AND(G31&lt;40),(""),IF(AND(G31&gt;=40,G31&lt;=49.9),("3rd"),IF(AND(G31&gt;=50,G31&lt;=59.9),("2:2"),(IF(AND(G31&gt;=60,G31&lt;=69.9),("2:1"),(IF(G31&gt;=70,("1st")))))))))</f>
        <v>3rd</v>
      </c>
      <c r="J31" s="6" t="str">
        <f t="shared" si="5"/>
        <v/>
      </c>
      <c r="K31" s="42" t="str">
        <f>IF(J31="","",IF(AND(J31="2:2 Borderline",L20&gt;=60),("Upgrade to 2:2"),IF(AND(J31="2:1 Borderline",M20&gt;=60),("Upgrade to 2:1"),IF(AND(J31="1st Borderline",N20&gt;=60),("Upgrade to 1st"),("Not upgraded")))))</f>
        <v/>
      </c>
    </row>
    <row r="32" spans="1:14" x14ac:dyDescent="0.25">
      <c r="A32" s="17"/>
      <c r="B32" s="36" t="s">
        <v>34</v>
      </c>
      <c r="C32" s="7" t="s">
        <v>19</v>
      </c>
      <c r="G32" s="8">
        <f>IF(B25+F25=240,H24,"")</f>
        <v>49.833333333333336</v>
      </c>
      <c r="I32" s="4" t="str">
        <f>IF(G32="","",IF(AND(G32&lt;40),(""),IF(AND(G32&gt;=40,G32&lt;=49.9),("3rd"),IF(AND(G32&gt;=50,G32&lt;=59.9),("2:2"),(IF(AND(G32&gt;=60,G32&lt;=69.9),("2:1"),(IF(G32&gt;=70,("1st")))))))))</f>
        <v>3rd</v>
      </c>
      <c r="J32" s="6" t="str">
        <f t="shared" si="5"/>
        <v>2:2 Borderline</v>
      </c>
      <c r="K32" s="42" t="str">
        <f>IF(J32="","",IF(AND(J32="2:2 Borderline",L20&gt;=60),("Upgrade to 2:2"),IF(AND(J32="2:1 Borderline",M20&gt;=60),("Upgrade to 2:1"),IF(AND(J32="1st Borderline",N20&gt;=60),("Upgrade to 1st"),("Not upgraded")))))</f>
        <v>Upgrade to 2:2</v>
      </c>
    </row>
    <row r="33" spans="1:11" x14ac:dyDescent="0.25">
      <c r="A33" s="17"/>
      <c r="C33" s="7"/>
      <c r="G33" s="8"/>
      <c r="I33" s="4"/>
      <c r="J33" s="6"/>
      <c r="K33" s="12"/>
    </row>
    <row r="34" spans="1:11" x14ac:dyDescent="0.25">
      <c r="A34" s="17"/>
      <c r="B34" s="7" t="s">
        <v>22</v>
      </c>
      <c r="C34" s="7"/>
      <c r="G34" s="8"/>
      <c r="I34" s="4"/>
      <c r="J34" s="6"/>
      <c r="K34" s="12"/>
    </row>
    <row r="35" spans="1:11" x14ac:dyDescent="0.25">
      <c r="A35" s="20"/>
      <c r="B35" s="9"/>
      <c r="C35" s="9"/>
      <c r="D35" s="9"/>
      <c r="E35" s="10"/>
      <c r="F35" s="9"/>
      <c r="G35" s="21"/>
      <c r="H35" s="9"/>
      <c r="I35" s="10"/>
      <c r="J35" s="10"/>
      <c r="K35" s="11"/>
    </row>
    <row r="36" spans="1:11" x14ac:dyDescent="0.25">
      <c r="B36" s="7"/>
    </row>
    <row r="37" spans="1:11" x14ac:dyDescent="0.25">
      <c r="B37" s="7"/>
    </row>
    <row r="38" spans="1:11" x14ac:dyDescent="0.25">
      <c r="B38" s="7"/>
    </row>
    <row r="39" spans="1:11" x14ac:dyDescent="0.25">
      <c r="B39" s="7"/>
    </row>
  </sheetData>
  <sheetProtection password="C8DE" sheet="1" objects="1" scenarios="1" selectLockedCells="1"/>
  <protectedRanges>
    <protectedRange password="C8DE" sqref="E1:K6 B1:D2 E7:H35 L7:N20 I21:K35 B4:D35 C3:D3" name="Range1"/>
  </protectedRanges>
  <customSheetViews>
    <customSheetView guid="{369BAF81-0F5B-4328-ACFC-46FECBF438A2}" scale="120" showGridLines="0" hiddenRows="1" hiddenColumns="1">
      <selection activeCell="J39" sqref="J39"/>
      <pageMargins left="0.7" right="0.7" top="0.75" bottom="0.75" header="0.3" footer="0.3"/>
    </customSheetView>
  </customSheetViews>
  <mergeCells count="5">
    <mergeCell ref="B1:K1"/>
    <mergeCell ref="B2:K2"/>
    <mergeCell ref="B4:K4"/>
    <mergeCell ref="B6:C6"/>
    <mergeCell ref="F6:G6"/>
  </mergeCells>
  <conditionalFormatting sqref="G29:G32">
    <cfRule type="cellIs" priority="1" stopIfTrue="1" operator="equal">
      <formula>0</formula>
    </cfRule>
    <cfRule type="top10" dxfId="2" priority="2" rank="1"/>
  </conditionalFormatting>
  <hyperlinks>
    <hyperlink ref="B3" r:id="rId1" xr:uid="{00000000-0004-0000-0000-000000000000}"/>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6"/>
  <sheetViews>
    <sheetView showGridLines="0" showRowColHeaders="0" workbookViewId="0">
      <selection activeCell="E100" sqref="E100"/>
    </sheetView>
  </sheetViews>
  <sheetFormatPr defaultRowHeight="15" x14ac:dyDescent="0.25"/>
  <cols>
    <col min="1" max="1" width="2.42578125" customWidth="1"/>
    <col min="2" max="3" width="14.5703125" style="4" customWidth="1"/>
    <col min="4" max="4" width="7.5703125" customWidth="1"/>
    <col min="5" max="6" width="14.5703125" style="4" customWidth="1"/>
    <col min="7" max="7" width="11.85546875" customWidth="1"/>
    <col min="8" max="8" width="13.85546875" customWidth="1"/>
    <col min="9" max="9" width="14.140625" customWidth="1"/>
  </cols>
  <sheetData>
    <row r="1" spans="1:9" ht="18.75" x14ac:dyDescent="0.3">
      <c r="A1" s="55" t="s">
        <v>20</v>
      </c>
      <c r="B1" s="56"/>
      <c r="C1" s="56"/>
      <c r="D1" s="56"/>
      <c r="E1" s="56"/>
      <c r="F1" s="56"/>
      <c r="G1" s="56"/>
      <c r="H1" s="56"/>
      <c r="I1" s="57"/>
    </row>
    <row r="2" spans="1:9" x14ac:dyDescent="0.25">
      <c r="A2" s="20"/>
      <c r="B2" s="27"/>
      <c r="C2" s="9"/>
      <c r="D2" s="10"/>
      <c r="E2" s="9"/>
      <c r="F2" s="9"/>
      <c r="G2" s="10"/>
      <c r="H2" s="10"/>
      <c r="I2" s="11"/>
    </row>
    <row r="3" spans="1:9" ht="18.75" x14ac:dyDescent="0.3">
      <c r="A3" s="16"/>
      <c r="B3" s="22" t="s">
        <v>24</v>
      </c>
      <c r="C3" s="23"/>
      <c r="D3" s="24"/>
      <c r="E3" s="23"/>
      <c r="F3" s="23"/>
      <c r="G3" s="24"/>
      <c r="H3" s="24"/>
      <c r="I3" s="25"/>
    </row>
    <row r="4" spans="1:9" x14ac:dyDescent="0.25">
      <c r="A4" s="17"/>
      <c r="B4" s="26"/>
      <c r="I4" s="5"/>
    </row>
    <row r="5" spans="1:9" x14ac:dyDescent="0.25">
      <c r="A5" s="17"/>
      <c r="B5" s="7" t="s">
        <v>21</v>
      </c>
      <c r="I5" s="5"/>
    </row>
    <row r="6" spans="1:9" x14ac:dyDescent="0.25">
      <c r="A6" s="17"/>
      <c r="B6" s="26"/>
      <c r="I6" s="5"/>
    </row>
    <row r="7" spans="1:9" x14ac:dyDescent="0.25">
      <c r="A7" s="17"/>
      <c r="B7" s="26"/>
      <c r="I7" s="5"/>
    </row>
    <row r="8" spans="1:9" x14ac:dyDescent="0.25">
      <c r="A8" s="17"/>
      <c r="B8" s="26"/>
      <c r="I8" s="5"/>
    </row>
    <row r="9" spans="1:9" x14ac:dyDescent="0.25">
      <c r="A9" s="17"/>
      <c r="B9" s="26"/>
      <c r="I9" s="5"/>
    </row>
    <row r="10" spans="1:9" x14ac:dyDescent="0.25">
      <c r="A10" s="17"/>
      <c r="B10" s="26"/>
      <c r="I10" s="5"/>
    </row>
    <row r="11" spans="1:9" x14ac:dyDescent="0.25">
      <c r="A11" s="17"/>
      <c r="B11" s="26"/>
      <c r="I11" s="5"/>
    </row>
    <row r="12" spans="1:9" x14ac:dyDescent="0.25">
      <c r="A12" s="17"/>
      <c r="B12" s="26"/>
      <c r="I12" s="5"/>
    </row>
    <row r="13" spans="1:9" x14ac:dyDescent="0.25">
      <c r="A13" s="17"/>
      <c r="B13" s="26"/>
      <c r="I13" s="5"/>
    </row>
    <row r="14" spans="1:9" x14ac:dyDescent="0.25">
      <c r="A14" s="17"/>
      <c r="B14" s="26"/>
      <c r="I14" s="5"/>
    </row>
    <row r="15" spans="1:9" x14ac:dyDescent="0.25">
      <c r="A15" s="17"/>
      <c r="B15" s="26"/>
      <c r="I15" s="5"/>
    </row>
    <row r="16" spans="1:9" x14ac:dyDescent="0.25">
      <c r="A16" s="17"/>
      <c r="B16" s="26"/>
      <c r="I16" s="5"/>
    </row>
    <row r="17" spans="1:9" x14ac:dyDescent="0.25">
      <c r="A17" s="17"/>
      <c r="B17" s="26"/>
      <c r="I17" s="5"/>
    </row>
    <row r="18" spans="1:9" x14ac:dyDescent="0.25">
      <c r="A18" s="17"/>
      <c r="B18" s="26"/>
      <c r="I18" s="5"/>
    </row>
    <row r="19" spans="1:9" x14ac:dyDescent="0.25">
      <c r="A19" s="17"/>
      <c r="B19" s="26"/>
      <c r="I19" s="5"/>
    </row>
    <row r="20" spans="1:9" x14ac:dyDescent="0.25">
      <c r="A20" s="17"/>
      <c r="I20" s="5"/>
    </row>
    <row r="21" spans="1:9" x14ac:dyDescent="0.25">
      <c r="A21" s="17"/>
      <c r="I21" s="5"/>
    </row>
    <row r="22" spans="1:9" x14ac:dyDescent="0.25">
      <c r="A22" s="17"/>
      <c r="I22" s="5"/>
    </row>
    <row r="23" spans="1:9" x14ac:dyDescent="0.25">
      <c r="A23" s="17"/>
      <c r="B23" s="26" t="s">
        <v>32</v>
      </c>
      <c r="I23" s="5"/>
    </row>
    <row r="24" spans="1:9" ht="19.5" customHeight="1" x14ac:dyDescent="0.25">
      <c r="A24" s="17"/>
      <c r="B24" s="15"/>
      <c r="C24" s="15"/>
      <c r="D24" s="15"/>
      <c r="E24" s="15"/>
      <c r="F24" s="15"/>
      <c r="G24" s="15"/>
      <c r="H24" s="15"/>
      <c r="I24" s="18"/>
    </row>
    <row r="25" spans="1:9" s="1" customFormat="1" x14ac:dyDescent="0.25">
      <c r="A25" s="19"/>
      <c r="B25" s="54" t="s">
        <v>5</v>
      </c>
      <c r="C25" s="54"/>
      <c r="E25" s="54" t="s">
        <v>4</v>
      </c>
      <c r="F25" s="54"/>
      <c r="I25" s="3"/>
    </row>
    <row r="26" spans="1:9" ht="28.5" customHeight="1" x14ac:dyDescent="0.25">
      <c r="A26" s="17"/>
      <c r="B26" s="2" t="s">
        <v>6</v>
      </c>
      <c r="C26" s="2" t="s">
        <v>7</v>
      </c>
      <c r="E26" s="2" t="s">
        <v>6</v>
      </c>
      <c r="F26" s="2" t="s">
        <v>7</v>
      </c>
      <c r="I26" s="5"/>
    </row>
    <row r="27" spans="1:9" x14ac:dyDescent="0.25">
      <c r="A27" s="17"/>
      <c r="B27" s="13">
        <v>20</v>
      </c>
      <c r="C27" s="13">
        <v>40</v>
      </c>
      <c r="E27" s="13">
        <v>30</v>
      </c>
      <c r="F27" s="13">
        <v>66</v>
      </c>
      <c r="I27" s="5"/>
    </row>
    <row r="28" spans="1:9" x14ac:dyDescent="0.25">
      <c r="A28" s="17"/>
      <c r="B28" s="13">
        <v>20</v>
      </c>
      <c r="C28" s="13">
        <v>53</v>
      </c>
      <c r="E28" s="13">
        <v>10</v>
      </c>
      <c r="F28" s="13">
        <v>68</v>
      </c>
      <c r="I28" s="5"/>
    </row>
    <row r="29" spans="1:9" x14ac:dyDescent="0.25">
      <c r="A29" s="17"/>
      <c r="B29" s="13">
        <v>20</v>
      </c>
      <c r="C29" s="13">
        <v>51</v>
      </c>
      <c r="E29" s="13">
        <v>20</v>
      </c>
      <c r="F29" s="13">
        <v>64</v>
      </c>
      <c r="I29" s="5"/>
    </row>
    <row r="30" spans="1:9" x14ac:dyDescent="0.25">
      <c r="A30" s="17"/>
      <c r="B30" s="13">
        <v>20</v>
      </c>
      <c r="C30" s="13">
        <v>54</v>
      </c>
      <c r="E30" s="13">
        <v>20</v>
      </c>
      <c r="F30" s="13">
        <v>63</v>
      </c>
      <c r="I30" s="5"/>
    </row>
    <row r="31" spans="1:9" x14ac:dyDescent="0.25">
      <c r="A31" s="17"/>
      <c r="B31" s="13">
        <v>20</v>
      </c>
      <c r="C31" s="13">
        <v>46</v>
      </c>
      <c r="E31" s="13">
        <v>20</v>
      </c>
      <c r="F31" s="13">
        <v>65</v>
      </c>
      <c r="I31" s="5"/>
    </row>
    <row r="32" spans="1:9" x14ac:dyDescent="0.25">
      <c r="A32" s="17"/>
      <c r="B32" s="13"/>
      <c r="C32" s="13"/>
      <c r="E32" s="13"/>
      <c r="F32" s="13"/>
      <c r="I32" s="5"/>
    </row>
    <row r="33" spans="1:9" x14ac:dyDescent="0.25">
      <c r="A33" s="17"/>
      <c r="B33" s="13"/>
      <c r="C33" s="13"/>
      <c r="E33" s="13"/>
      <c r="F33" s="13"/>
      <c r="I33" s="5"/>
    </row>
    <row r="34" spans="1:9" x14ac:dyDescent="0.25">
      <c r="A34" s="17"/>
      <c r="B34" s="13"/>
      <c r="C34" s="13"/>
      <c r="E34" s="13"/>
      <c r="F34" s="13"/>
      <c r="I34" s="5"/>
    </row>
    <row r="35" spans="1:9" x14ac:dyDescent="0.25">
      <c r="A35" s="17"/>
      <c r="B35" s="13"/>
      <c r="C35" s="13"/>
      <c r="E35" s="13"/>
      <c r="F35" s="13"/>
      <c r="I35" s="5"/>
    </row>
    <row r="36" spans="1:9" x14ac:dyDescent="0.25">
      <c r="A36" s="17"/>
      <c r="B36" s="13"/>
      <c r="C36" s="13"/>
      <c r="E36" s="13"/>
      <c r="F36" s="13"/>
      <c r="I36" s="5"/>
    </row>
    <row r="37" spans="1:9" x14ac:dyDescent="0.25">
      <c r="A37" s="17"/>
      <c r="B37" s="14">
        <v>20</v>
      </c>
      <c r="C37" s="14">
        <v>36</v>
      </c>
      <c r="E37" s="14">
        <v>20</v>
      </c>
      <c r="F37" s="14">
        <v>60</v>
      </c>
      <c r="I37" s="5"/>
    </row>
    <row r="38" spans="1:9" x14ac:dyDescent="0.25">
      <c r="A38" s="17"/>
      <c r="B38" s="14"/>
      <c r="C38" s="14"/>
      <c r="E38" s="14"/>
      <c r="F38" s="14"/>
      <c r="I38" s="5"/>
    </row>
    <row r="39" spans="1:9" hidden="1" x14ac:dyDescent="0.25">
      <c r="A39" s="17"/>
      <c r="B39" s="6" t="s">
        <v>0</v>
      </c>
      <c r="C39" s="4" t="s">
        <v>1</v>
      </c>
      <c r="E39" s="6" t="s">
        <v>0</v>
      </c>
      <c r="F39" s="4" t="s">
        <v>1</v>
      </c>
      <c r="I39" s="5"/>
    </row>
    <row r="40" spans="1:9" hidden="1" x14ac:dyDescent="0.25">
      <c r="A40" s="17"/>
      <c r="B40" s="6" t="s">
        <v>0</v>
      </c>
      <c r="C40" s="4" t="s">
        <v>2</v>
      </c>
      <c r="E40" s="6" t="s">
        <v>0</v>
      </c>
      <c r="F40" s="4" t="s">
        <v>2</v>
      </c>
      <c r="I40" s="5"/>
    </row>
    <row r="41" spans="1:9" hidden="1" x14ac:dyDescent="0.25">
      <c r="A41" s="17"/>
      <c r="I41" s="5"/>
    </row>
    <row r="42" spans="1:9" hidden="1" x14ac:dyDescent="0.25">
      <c r="A42" s="17"/>
      <c r="B42" s="6" t="s">
        <v>3</v>
      </c>
      <c r="C42" s="4" t="s">
        <v>1</v>
      </c>
      <c r="D42" s="4"/>
      <c r="E42" s="6" t="s">
        <v>3</v>
      </c>
      <c r="F42" s="4" t="s">
        <v>1</v>
      </c>
      <c r="I42" s="5"/>
    </row>
    <row r="43" spans="1:9" hidden="1" x14ac:dyDescent="0.25">
      <c r="A43" s="17"/>
      <c r="B43" s="6" t="s">
        <v>3</v>
      </c>
      <c r="C43" s="4" t="s">
        <v>2</v>
      </c>
      <c r="E43" s="6" t="s">
        <v>3</v>
      </c>
      <c r="F43" s="4" t="s">
        <v>2</v>
      </c>
      <c r="I43" s="5"/>
    </row>
    <row r="44" spans="1:9" x14ac:dyDescent="0.25">
      <c r="A44" s="17"/>
      <c r="B44" s="6"/>
      <c r="I44" s="5"/>
    </row>
    <row r="45" spans="1:9" x14ac:dyDescent="0.25">
      <c r="A45" s="17"/>
      <c r="F45" s="4" t="s">
        <v>2</v>
      </c>
      <c r="G45" s="4" t="s">
        <v>10</v>
      </c>
      <c r="H45" t="s">
        <v>14</v>
      </c>
      <c r="I45" s="5" t="s">
        <v>15</v>
      </c>
    </row>
    <row r="46" spans="1:9" x14ac:dyDescent="0.25">
      <c r="A46" s="17"/>
      <c r="B46" s="4" t="s">
        <v>8</v>
      </c>
      <c r="C46" s="7" t="s">
        <v>16</v>
      </c>
      <c r="F46" s="8">
        <v>60.95</v>
      </c>
      <c r="G46" s="4" t="s">
        <v>26</v>
      </c>
      <c r="H46" s="6" t="s">
        <v>25</v>
      </c>
      <c r="I46" s="12" t="s">
        <v>25</v>
      </c>
    </row>
    <row r="47" spans="1:9" x14ac:dyDescent="0.25">
      <c r="A47" s="17"/>
      <c r="B47" s="4" t="s">
        <v>9</v>
      </c>
      <c r="C47" s="7" t="s">
        <v>17</v>
      </c>
      <c r="F47" s="8">
        <v>65</v>
      </c>
      <c r="G47" s="4" t="s">
        <v>26</v>
      </c>
      <c r="H47" s="6" t="s">
        <v>25</v>
      </c>
      <c r="I47" s="12" t="s">
        <v>25</v>
      </c>
    </row>
    <row r="48" spans="1:9" x14ac:dyDescent="0.25">
      <c r="A48" s="17"/>
      <c r="B48" s="36" t="s">
        <v>35</v>
      </c>
      <c r="C48" s="7" t="s">
        <v>18</v>
      </c>
      <c r="F48" s="8">
        <v>59.791666666666664</v>
      </c>
      <c r="G48" s="4" t="s">
        <v>27</v>
      </c>
      <c r="H48" s="6" t="s">
        <v>28</v>
      </c>
      <c r="I48" s="12" t="s">
        <v>29</v>
      </c>
    </row>
    <row r="49" spans="1:9" x14ac:dyDescent="0.25">
      <c r="A49" s="17"/>
      <c r="B49" s="36" t="s">
        <v>36</v>
      </c>
      <c r="C49" s="7" t="s">
        <v>19</v>
      </c>
      <c r="F49" s="8">
        <v>64.166666666666671</v>
      </c>
      <c r="G49" s="4" t="s">
        <v>26</v>
      </c>
      <c r="H49" s="6" t="s">
        <v>25</v>
      </c>
      <c r="I49" s="12" t="s">
        <v>25</v>
      </c>
    </row>
    <row r="50" spans="1:9" x14ac:dyDescent="0.25">
      <c r="A50" s="17"/>
      <c r="C50" s="7"/>
      <c r="F50" s="8"/>
      <c r="G50" s="4"/>
      <c r="H50" s="6"/>
      <c r="I50" s="12"/>
    </row>
    <row r="51" spans="1:9" x14ac:dyDescent="0.25">
      <c r="A51" s="17"/>
      <c r="B51" s="7" t="s">
        <v>22</v>
      </c>
      <c r="C51" s="7"/>
      <c r="F51" s="8"/>
      <c r="G51" s="4"/>
      <c r="H51" s="6"/>
      <c r="I51" s="12"/>
    </row>
    <row r="52" spans="1:9" x14ac:dyDescent="0.25">
      <c r="A52" s="20"/>
      <c r="B52" s="9"/>
      <c r="C52" s="9"/>
      <c r="D52" s="10"/>
      <c r="E52" s="9"/>
      <c r="F52" s="21"/>
      <c r="G52" s="10"/>
      <c r="H52" s="10"/>
      <c r="I52" s="11"/>
    </row>
    <row r="53" spans="1:9" x14ac:dyDescent="0.25">
      <c r="A53" s="16"/>
      <c r="B53" s="28"/>
      <c r="C53" s="23"/>
      <c r="D53" s="24"/>
      <c r="E53" s="23"/>
      <c r="F53" s="23"/>
      <c r="G53" s="24"/>
      <c r="H53" s="24"/>
      <c r="I53" s="25"/>
    </row>
    <row r="54" spans="1:9" ht="18.75" x14ac:dyDescent="0.3">
      <c r="A54" s="17"/>
      <c r="B54" s="29" t="s">
        <v>23</v>
      </c>
      <c r="I54" s="5"/>
    </row>
    <row r="55" spans="1:9" x14ac:dyDescent="0.25">
      <c r="A55" s="17"/>
      <c r="B55" s="7"/>
      <c r="I55" s="5"/>
    </row>
    <row r="56" spans="1:9" x14ac:dyDescent="0.25">
      <c r="A56" s="17"/>
      <c r="B56" s="7" t="s">
        <v>21</v>
      </c>
      <c r="I56" s="5"/>
    </row>
    <row r="57" spans="1:9" x14ac:dyDescent="0.25">
      <c r="A57" s="17"/>
      <c r="I57" s="5"/>
    </row>
    <row r="58" spans="1:9" x14ac:dyDescent="0.25">
      <c r="A58" s="17"/>
      <c r="I58" s="5"/>
    </row>
    <row r="59" spans="1:9" x14ac:dyDescent="0.25">
      <c r="A59" s="17"/>
      <c r="I59" s="5"/>
    </row>
    <row r="60" spans="1:9" x14ac:dyDescent="0.25">
      <c r="A60" s="17"/>
      <c r="I60" s="5"/>
    </row>
    <row r="61" spans="1:9" x14ac:dyDescent="0.25">
      <c r="A61" s="17"/>
      <c r="I61" s="5"/>
    </row>
    <row r="62" spans="1:9" x14ac:dyDescent="0.25">
      <c r="A62" s="17"/>
      <c r="I62" s="5"/>
    </row>
    <row r="63" spans="1:9" x14ac:dyDescent="0.25">
      <c r="A63" s="17"/>
      <c r="I63" s="5"/>
    </row>
    <row r="64" spans="1:9" x14ac:dyDescent="0.25">
      <c r="A64" s="17"/>
      <c r="I64" s="5"/>
    </row>
    <row r="65" spans="1:9" x14ac:dyDescent="0.25">
      <c r="A65" s="17"/>
      <c r="I65" s="5"/>
    </row>
    <row r="66" spans="1:9" x14ac:dyDescent="0.25">
      <c r="A66" s="17"/>
      <c r="I66" s="5"/>
    </row>
    <row r="67" spans="1:9" x14ac:dyDescent="0.25">
      <c r="A67" s="17"/>
      <c r="I67" s="5"/>
    </row>
    <row r="68" spans="1:9" x14ac:dyDescent="0.25">
      <c r="A68" s="17"/>
      <c r="I68" s="5"/>
    </row>
    <row r="69" spans="1:9" x14ac:dyDescent="0.25">
      <c r="A69" s="17"/>
      <c r="I69" s="5"/>
    </row>
    <row r="70" spans="1:9" x14ac:dyDescent="0.25">
      <c r="A70" s="17"/>
      <c r="I70" s="5"/>
    </row>
    <row r="71" spans="1:9" x14ac:dyDescent="0.25">
      <c r="A71" s="17"/>
      <c r="I71" s="5"/>
    </row>
    <row r="72" spans="1:9" x14ac:dyDescent="0.25">
      <c r="A72" s="17"/>
      <c r="I72" s="5"/>
    </row>
    <row r="73" spans="1:9" x14ac:dyDescent="0.25">
      <c r="A73" s="17"/>
      <c r="I73" s="5"/>
    </row>
    <row r="74" spans="1:9" x14ac:dyDescent="0.25">
      <c r="A74" s="17"/>
      <c r="B74" s="26" t="s">
        <v>32</v>
      </c>
      <c r="I74" s="5"/>
    </row>
    <row r="75" spans="1:9" x14ac:dyDescent="0.25">
      <c r="A75" s="17"/>
      <c r="I75" s="5"/>
    </row>
    <row r="76" spans="1:9" x14ac:dyDescent="0.25">
      <c r="A76" s="17"/>
      <c r="B76" s="54" t="s">
        <v>5</v>
      </c>
      <c r="C76" s="54"/>
      <c r="D76" s="1"/>
      <c r="E76" s="54" t="s">
        <v>4</v>
      </c>
      <c r="F76" s="54"/>
      <c r="G76" s="1"/>
      <c r="H76" s="1"/>
      <c r="I76" s="3"/>
    </row>
    <row r="77" spans="1:9" ht="30" x14ac:dyDescent="0.25">
      <c r="A77" s="17"/>
      <c r="B77" s="2" t="s">
        <v>6</v>
      </c>
      <c r="C77" s="2" t="s">
        <v>7</v>
      </c>
      <c r="E77" s="2" t="s">
        <v>6</v>
      </c>
      <c r="F77" s="2" t="s">
        <v>7</v>
      </c>
      <c r="I77" s="5"/>
    </row>
    <row r="78" spans="1:9" x14ac:dyDescent="0.25">
      <c r="A78" s="17"/>
      <c r="B78" s="13">
        <v>20</v>
      </c>
      <c r="C78" s="13">
        <v>69</v>
      </c>
      <c r="E78" s="13">
        <v>20</v>
      </c>
      <c r="F78" s="13">
        <v>60</v>
      </c>
      <c r="I78" s="5"/>
    </row>
    <row r="79" spans="1:9" x14ac:dyDescent="0.25">
      <c r="A79" s="17"/>
      <c r="B79" s="13">
        <v>20</v>
      </c>
      <c r="C79" s="13">
        <v>68</v>
      </c>
      <c r="E79" s="13">
        <v>10</v>
      </c>
      <c r="F79" s="13">
        <v>74</v>
      </c>
      <c r="I79" s="5"/>
    </row>
    <row r="80" spans="1:9" x14ac:dyDescent="0.25">
      <c r="A80" s="17"/>
      <c r="B80" s="13">
        <v>20</v>
      </c>
      <c r="C80" s="13">
        <v>76</v>
      </c>
      <c r="E80" s="13">
        <v>20</v>
      </c>
      <c r="F80" s="13">
        <v>58</v>
      </c>
      <c r="I80" s="5"/>
    </row>
    <row r="81" spans="1:9" x14ac:dyDescent="0.25">
      <c r="A81" s="17"/>
      <c r="B81" s="13">
        <v>20</v>
      </c>
      <c r="C81" s="13">
        <v>78</v>
      </c>
      <c r="E81" s="13">
        <v>20</v>
      </c>
      <c r="F81" s="13">
        <v>58</v>
      </c>
      <c r="I81" s="5"/>
    </row>
    <row r="82" spans="1:9" x14ac:dyDescent="0.25">
      <c r="A82" s="17"/>
      <c r="B82" s="13">
        <v>20</v>
      </c>
      <c r="C82" s="13">
        <v>73</v>
      </c>
      <c r="E82" s="13">
        <v>20</v>
      </c>
      <c r="F82" s="13">
        <v>82</v>
      </c>
      <c r="I82" s="5"/>
    </row>
    <row r="83" spans="1:9" x14ac:dyDescent="0.25">
      <c r="A83" s="17"/>
      <c r="B83" s="13"/>
      <c r="C83" s="13"/>
      <c r="E83" s="13">
        <v>10</v>
      </c>
      <c r="F83" s="13">
        <v>54</v>
      </c>
      <c r="I83" s="5"/>
    </row>
    <row r="84" spans="1:9" x14ac:dyDescent="0.25">
      <c r="A84" s="17"/>
      <c r="B84" s="13"/>
      <c r="C84" s="13"/>
      <c r="E84" s="13"/>
      <c r="F84" s="13"/>
      <c r="I84" s="5"/>
    </row>
    <row r="85" spans="1:9" x14ac:dyDescent="0.25">
      <c r="A85" s="17"/>
      <c r="B85" s="13"/>
      <c r="C85" s="13"/>
      <c r="E85" s="13"/>
      <c r="F85" s="13"/>
      <c r="I85" s="5"/>
    </row>
    <row r="86" spans="1:9" x14ac:dyDescent="0.25">
      <c r="A86" s="17"/>
      <c r="B86" s="13"/>
      <c r="C86" s="13"/>
      <c r="E86" s="13"/>
      <c r="F86" s="13"/>
      <c r="I86" s="5"/>
    </row>
    <row r="87" spans="1:9" x14ac:dyDescent="0.25">
      <c r="A87" s="17"/>
      <c r="B87" s="13"/>
      <c r="C87" s="13"/>
      <c r="E87" s="13"/>
      <c r="F87" s="13"/>
      <c r="I87" s="5"/>
    </row>
    <row r="88" spans="1:9" x14ac:dyDescent="0.25">
      <c r="A88" s="17"/>
      <c r="B88" s="14">
        <v>20</v>
      </c>
      <c r="C88" s="14">
        <v>59</v>
      </c>
      <c r="E88" s="14">
        <v>20</v>
      </c>
      <c r="F88" s="14">
        <v>54</v>
      </c>
      <c r="I88" s="5"/>
    </row>
    <row r="89" spans="1:9" x14ac:dyDescent="0.25">
      <c r="A89" s="17"/>
      <c r="B89" s="14"/>
      <c r="C89" s="14"/>
      <c r="E89" s="14"/>
      <c r="F89" s="14"/>
      <c r="I89" s="5"/>
    </row>
    <row r="90" spans="1:9" x14ac:dyDescent="0.25">
      <c r="A90" s="17"/>
      <c r="B90" s="6"/>
      <c r="I90" s="5"/>
    </row>
    <row r="91" spans="1:9" x14ac:dyDescent="0.25">
      <c r="A91" s="17"/>
      <c r="F91" s="4" t="s">
        <v>2</v>
      </c>
      <c r="G91" s="4" t="s">
        <v>10</v>
      </c>
      <c r="H91" t="s">
        <v>14</v>
      </c>
      <c r="I91" s="5" t="s">
        <v>15</v>
      </c>
    </row>
    <row r="92" spans="1:9" x14ac:dyDescent="0.25">
      <c r="A92" s="17"/>
      <c r="B92" s="4" t="s">
        <v>8</v>
      </c>
      <c r="C92" s="7" t="s">
        <v>16</v>
      </c>
      <c r="F92" s="8">
        <v>66.5</v>
      </c>
      <c r="G92" s="4" t="s">
        <v>26</v>
      </c>
      <c r="H92" s="6" t="s">
        <v>25</v>
      </c>
      <c r="I92" s="12" t="s">
        <v>25</v>
      </c>
    </row>
    <row r="93" spans="1:9" x14ac:dyDescent="0.25">
      <c r="A93" s="17"/>
      <c r="B93" s="4" t="s">
        <v>9</v>
      </c>
      <c r="C93" s="7" t="s">
        <v>17</v>
      </c>
      <c r="F93" s="8">
        <v>64.400000000000006</v>
      </c>
      <c r="G93" s="4" t="s">
        <v>26</v>
      </c>
      <c r="H93" s="6" t="s">
        <v>25</v>
      </c>
      <c r="I93" s="12" t="s">
        <v>25</v>
      </c>
    </row>
    <row r="94" spans="1:9" x14ac:dyDescent="0.25">
      <c r="A94" s="17"/>
      <c r="B94" s="36" t="s">
        <v>35</v>
      </c>
      <c r="C94" s="7" t="s">
        <v>18</v>
      </c>
      <c r="F94" s="8">
        <v>64.625</v>
      </c>
      <c r="G94" s="4" t="s">
        <v>26</v>
      </c>
      <c r="H94" s="6" t="s">
        <v>25</v>
      </c>
      <c r="I94" s="12" t="s">
        <v>25</v>
      </c>
    </row>
    <row r="95" spans="1:9" x14ac:dyDescent="0.25">
      <c r="A95" s="17"/>
      <c r="B95" s="36" t="s">
        <v>36</v>
      </c>
      <c r="C95" s="7" t="s">
        <v>19</v>
      </c>
      <c r="F95" s="8">
        <v>62.666666666666664</v>
      </c>
      <c r="G95" s="4" t="s">
        <v>26</v>
      </c>
      <c r="H95" s="6" t="s">
        <v>25</v>
      </c>
      <c r="I95" s="12" t="s">
        <v>25</v>
      </c>
    </row>
    <row r="96" spans="1:9" x14ac:dyDescent="0.25">
      <c r="A96" s="20"/>
      <c r="B96" s="9"/>
      <c r="C96" s="30"/>
      <c r="D96" s="10"/>
      <c r="E96" s="9"/>
      <c r="F96" s="31"/>
      <c r="G96" s="9"/>
      <c r="H96" s="32"/>
      <c r="I96" s="33"/>
    </row>
  </sheetData>
  <sheetProtection password="C8DE" sheet="1" objects="1" scenarios="1" selectLockedCells="1" selectUnlockedCells="1"/>
  <protectedRanges>
    <protectedRange password="C8DE" sqref="G24:I25 G76:I76 B76:F89 B24:F52 G40:I52 B90:I96" name="Range1"/>
  </protectedRanges>
  <mergeCells count="5">
    <mergeCell ref="B25:C25"/>
    <mergeCell ref="E25:F25"/>
    <mergeCell ref="B76:C76"/>
    <mergeCell ref="E76:F76"/>
    <mergeCell ref="A1:I1"/>
  </mergeCells>
  <conditionalFormatting sqref="F46:F49">
    <cfRule type="top10" dxfId="1" priority="2" rank="1"/>
  </conditionalFormatting>
  <conditionalFormatting sqref="F92:F95">
    <cfRule type="top10" dxfId="0" priority="1" rank="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UG Award Classification Tool</vt:lpstr>
      <vt:lpstr>Examples</vt:lpstr>
    </vt:vector>
  </TitlesOfParts>
  <Company>Sheffield Hallam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Woods</dc:creator>
  <cp:lastModifiedBy>Sugden, Jennie</cp:lastModifiedBy>
  <cp:lastPrinted>2016-12-08T14:50:47Z</cp:lastPrinted>
  <dcterms:created xsi:type="dcterms:W3CDTF">2016-11-29T11:25:22Z</dcterms:created>
  <dcterms:modified xsi:type="dcterms:W3CDTF">2024-10-01T13:41:49Z</dcterms:modified>
</cp:coreProperties>
</file>